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TESS\2018\ABEL\2018\4T\"/>
    </mc:Choice>
  </mc:AlternateContent>
  <bookViews>
    <workbookView xWindow="120" yWindow="48" windowWidth="15600" windowHeight="8256" tabRatio="885"/>
  </bookViews>
  <sheets>
    <sheet name="COG" sheetId="6" r:id="rId1"/>
  </sheets>
  <definedNames>
    <definedName name="_xlnm._FilterDatabase" localSheetId="0" hidden="1">COG!$A$2:$H$75</definedName>
  </definedNames>
  <calcPr calcId="162913"/>
</workbook>
</file>

<file path=xl/calcChain.xml><?xml version="1.0" encoding="utf-8"?>
<calcChain xmlns="http://schemas.openxmlformats.org/spreadsheetml/2006/main">
  <c r="D56" i="6" l="1"/>
  <c r="F56" i="6"/>
  <c r="G56" i="6"/>
  <c r="D52" i="6"/>
  <c r="E52" i="6"/>
  <c r="F52" i="6"/>
  <c r="G52" i="6"/>
  <c r="H52" i="6"/>
  <c r="D42" i="6"/>
  <c r="F42" i="6"/>
  <c r="G42" i="6"/>
  <c r="D32" i="6"/>
  <c r="F32" i="6"/>
  <c r="G32" i="6"/>
  <c r="D22" i="6"/>
  <c r="F22" i="6"/>
  <c r="G22" i="6"/>
  <c r="E20" i="6"/>
  <c r="H20" i="6" s="1"/>
  <c r="E21" i="6"/>
  <c r="H21" i="6" s="1"/>
  <c r="E23" i="6"/>
  <c r="H19" i="6"/>
  <c r="D12" i="6"/>
  <c r="F12" i="6"/>
  <c r="G12" i="6"/>
  <c r="D4" i="6"/>
  <c r="F4" i="6"/>
  <c r="G4" i="6"/>
  <c r="E5" i="6" l="1"/>
  <c r="E6" i="6"/>
  <c r="E7" i="6"/>
  <c r="E8" i="6"/>
  <c r="E9" i="6"/>
  <c r="E10" i="6"/>
  <c r="E11" i="6"/>
  <c r="E13" i="6"/>
  <c r="E14" i="6"/>
  <c r="E15" i="6"/>
  <c r="E16" i="6"/>
  <c r="E17" i="6"/>
  <c r="E18" i="6"/>
  <c r="E19" i="6"/>
  <c r="E24" i="6"/>
  <c r="E25" i="6"/>
  <c r="E22" i="6" s="1"/>
  <c r="E26" i="6"/>
  <c r="E27" i="6"/>
  <c r="E28" i="6"/>
  <c r="E29" i="6"/>
  <c r="E30" i="6"/>
  <c r="E31" i="6"/>
  <c r="E33" i="6"/>
  <c r="E34" i="6"/>
  <c r="E35" i="6"/>
  <c r="E36" i="6"/>
  <c r="E32" i="6" s="1"/>
  <c r="E37" i="6"/>
  <c r="E38" i="6"/>
  <c r="E39" i="6"/>
  <c r="E40" i="6"/>
  <c r="E41" i="6"/>
  <c r="E43" i="6"/>
  <c r="E44" i="6"/>
  <c r="E45" i="6"/>
  <c r="E46" i="6"/>
  <c r="E47" i="6"/>
  <c r="E48" i="6"/>
  <c r="E49" i="6"/>
  <c r="E50" i="6"/>
  <c r="E51" i="6"/>
  <c r="E53" i="6"/>
  <c r="E54" i="6"/>
  <c r="E55" i="6"/>
  <c r="E57" i="6"/>
  <c r="E58" i="6"/>
  <c r="E59" i="6"/>
  <c r="E60" i="6"/>
  <c r="E61" i="6"/>
  <c r="E62" i="6"/>
  <c r="E63" i="6"/>
  <c r="E56" i="6" s="1"/>
  <c r="E64" i="6"/>
  <c r="E65" i="6"/>
  <c r="E66" i="6"/>
  <c r="E67" i="6"/>
  <c r="E68" i="6"/>
  <c r="E69" i="6"/>
  <c r="E70" i="6"/>
  <c r="E71" i="6"/>
  <c r="E72" i="6"/>
  <c r="E73" i="6"/>
  <c r="E74" i="6"/>
  <c r="E75" i="6"/>
  <c r="E42" i="6" l="1"/>
  <c r="H5" i="6"/>
  <c r="E4" i="6"/>
  <c r="E12" i="6"/>
  <c r="H13" i="6"/>
  <c r="H14" i="6"/>
  <c r="H15" i="6"/>
  <c r="H16" i="6"/>
  <c r="H17" i="6"/>
  <c r="H18" i="6"/>
  <c r="H22" i="6"/>
  <c r="H33" i="6"/>
  <c r="H34" i="6"/>
  <c r="H35" i="6"/>
  <c r="H32" i="6"/>
  <c r="H37" i="6"/>
  <c r="H38" i="6"/>
  <c r="H39" i="6"/>
  <c r="H40" i="6"/>
  <c r="H41" i="6"/>
  <c r="H43" i="6"/>
  <c r="H44" i="6"/>
  <c r="H45" i="6"/>
  <c r="H46" i="6"/>
  <c r="H47" i="6"/>
  <c r="H48" i="6"/>
  <c r="H49" i="6"/>
  <c r="H50" i="6"/>
  <c r="H51" i="6"/>
  <c r="H53" i="6"/>
  <c r="H54" i="6"/>
  <c r="H55" i="6"/>
  <c r="H57" i="6"/>
  <c r="H58" i="6"/>
  <c r="H59" i="6"/>
  <c r="H60" i="6"/>
  <c r="H61" i="6"/>
  <c r="H62" i="6"/>
  <c r="H63" i="6"/>
  <c r="H56" i="6" s="1"/>
  <c r="H64" i="6"/>
  <c r="H65" i="6"/>
  <c r="H66" i="6"/>
  <c r="H67" i="6"/>
  <c r="H68" i="6"/>
  <c r="H69" i="6"/>
  <c r="H70" i="6"/>
  <c r="H71" i="6"/>
  <c r="H72" i="6"/>
  <c r="H73" i="6"/>
  <c r="H74" i="6"/>
  <c r="H42" i="6" l="1"/>
  <c r="H12" i="6"/>
  <c r="H11" i="6"/>
  <c r="C56" i="6" l="1"/>
  <c r="C52" i="6"/>
  <c r="C42" i="6"/>
  <c r="C32" i="6"/>
  <c r="C22" i="6"/>
  <c r="C12" i="6"/>
  <c r="H6" i="6"/>
  <c r="H7" i="6"/>
  <c r="H8" i="6"/>
  <c r="H9" i="6"/>
  <c r="H10" i="6"/>
  <c r="C4" i="6"/>
  <c r="H4" i="6" l="1"/>
  <c r="F3" i="6"/>
  <c r="G3" i="6"/>
  <c r="C3" i="6"/>
  <c r="D3" i="6"/>
  <c r="E3" i="6" l="1"/>
  <c r="H3" i="6" s="1"/>
</calcChain>
</file>

<file path=xl/sharedStrings.xml><?xml version="1.0" encoding="utf-8"?>
<sst xmlns="http://schemas.openxmlformats.org/spreadsheetml/2006/main" count="87" uniqueCount="85">
  <si>
    <t>COG</t>
  </si>
  <si>
    <t>CONCEPTO</t>
  </si>
  <si>
    <t>APROBADO</t>
  </si>
  <si>
    <t>MODIFICADO</t>
  </si>
  <si>
    <t>DEVENGADO</t>
  </si>
  <si>
    <t>PAGADO</t>
  </si>
  <si>
    <t>SUBEJERCICIO</t>
  </si>
  <si>
    <t>PRESUPUESTO DE EGRESOS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</si>
  <si>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</si>
  <si>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</si>
  <si>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</si>
  <si>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</si>
  <si>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</si>
  <si>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</si>
  <si>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</si>
  <si>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</si>
  <si>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</si>
  <si>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</si>
  <si>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</si>
  <si>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</si>
  <si>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</si>
  <si>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</si>
  <si>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</si>
  <si>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</si>
  <si>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</si>
  <si>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</si>
  <si>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</si>
  <si>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</si>
  <si>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</si>
  <si>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</si>
  <si>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</si>
  <si>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</si>
  <si>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</si>
  <si>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</si>
  <si>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</si>
  <si>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</si>
  <si>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</si>
  <si>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</si>
  <si>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</si>
  <si>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</si>
  <si>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</si>
  <si>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</si>
  <si>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</si>
  <si>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</si>
  <si>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</si>
  <si>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</si>
  <si>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</si>
  <si>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</si>
  <si>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</si>
  <si>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</si>
  <si>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</si>
  <si>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</si>
  <si>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</si>
  <si>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</si>
  <si>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</si>
  <si>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</si>
  <si>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</si>
  <si>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</si>
  <si>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</si>
  <si>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</si>
  <si>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</si>
  <si>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</si>
  <si>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</si>
  <si>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</si>
  <si>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</si>
  <si>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</si>
  <si>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</si>
  <si>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</si>
  <si>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</si>
  <si>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</si>
  <si>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</si>
  <si>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</si>
  <si>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</si>
  <si>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</si>
  <si>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</si>
  <si>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</si>
  <si>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</si>
  <si>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</si>
  <si>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INVERSIÓN PÚBLICA</t>
  </si>
  <si>
    <t>DEUDA PÚBLICA</t>
  </si>
  <si>
    <t>AMPLIACIONES / REDUCCIONES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</si>
  <si>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</si>
  <si>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</si>
  <si>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</si>
  <si>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Instituto Tecnológico Superior de Salvatierra
ESTADO ANALÍTICO DEL EJERCICIO DEL PRESUPUESTO DE EGRESOS
CLASIFICACIÓN POR OBJETO DEL GASTO (CAPÍTULO Y CONCEPTO)
DEL 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</si>
</sst>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14" applyNumberFormat="0" applyAlignment="0" applyProtection="0"/>
    <xf numFmtId="0" fontId="18" fillId="7" borderId="15" applyNumberFormat="0" applyAlignment="0" applyProtection="0"/>
    <xf numFmtId="0" fontId="19" fillId="7" borderId="14" applyNumberFormat="0" applyAlignment="0" applyProtection="0"/>
    <xf numFmtId="0" fontId="20" fillId="0" borderId="16" applyNumberFormat="0" applyFill="0" applyAlignment="0" applyProtection="0"/>
    <xf numFmtId="0" fontId="21" fillId="8" borderId="1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1" fillId="0" borderId="0"/>
    <xf numFmtId="0" fontId="1" fillId="9" borderId="18" applyNumberFormat="0" applyFont="0" applyAlignment="0" applyProtection="0"/>
  </cellStyleXfs>
  <cellXfs count="37">
    <xf numFmtId="0" fontId="0" fillId="0" borderId="0" xfId="0"/>
    <xf numFmtId="0" fontId="0" fillId="0" borderId="0" xfId="0" applyProtection="1">
      <protection locked="0"/>
    </xf>
    <xf numFmtId="0" fontId="3" fillId="0" borderId="3" xfId="9" applyFont="1" applyFill="1" applyBorder="1" applyAlignment="1" applyProtection="1"/>
    <xf numFmtId="4" fontId="9" fillId="0" borderId="3" xfId="0" applyNumberFormat="1" applyFont="1" applyFill="1" applyBorder="1" applyAlignment="1" applyProtection="1">
      <alignment horizontal="right"/>
      <protection locked="0"/>
    </xf>
    <xf numFmtId="4" fontId="9" fillId="0" borderId="0" xfId="0" applyNumberFormat="1" applyFont="1" applyBorder="1" applyProtection="1">
      <protection locked="0"/>
    </xf>
    <xf numFmtId="0" fontId="9" fillId="0" borderId="0" xfId="0" applyFont="1" applyFill="1" applyBorder="1" applyProtection="1"/>
    <xf numFmtId="0" fontId="0" fillId="0" borderId="0" xfId="0" applyProtection="1"/>
    <xf numFmtId="0" fontId="6" fillId="0" borderId="2" xfId="8" applyFont="1" applyFill="1" applyBorder="1" applyAlignment="1" applyProtection="1">
      <alignment horizontal="center" vertical="top"/>
      <protection hidden="1"/>
    </xf>
    <xf numFmtId="0" fontId="0" fillId="0" borderId="0" xfId="0" applyFont="1" applyProtection="1"/>
    <xf numFmtId="0" fontId="6" fillId="2" borderId="7" xfId="9" applyFont="1" applyFill="1" applyBorder="1" applyAlignment="1">
      <alignment horizontal="center" vertical="center"/>
    </xf>
    <xf numFmtId="4" fontId="6" fillId="2" borderId="7" xfId="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/>
    </xf>
    <xf numFmtId="4" fontId="0" fillId="0" borderId="0" xfId="0" applyNumberFormat="1" applyFont="1" applyBorder="1" applyProtection="1">
      <protection locked="0"/>
    </xf>
    <xf numFmtId="0" fontId="0" fillId="0" borderId="0" xfId="0" applyFont="1" applyFill="1" applyBorder="1" applyAlignment="1" applyProtection="1">
      <alignment horizontal="left" indent="1"/>
    </xf>
    <xf numFmtId="0" fontId="0" fillId="0" borderId="4" xfId="0" applyFont="1" applyFill="1" applyBorder="1" applyAlignment="1" applyProtection="1">
      <alignment horizontal="center"/>
    </xf>
    <xf numFmtId="0" fontId="0" fillId="0" borderId="5" xfId="0" applyFont="1" applyFill="1" applyBorder="1" applyAlignment="1" applyProtection="1">
      <alignment horizontal="left" indent="1"/>
    </xf>
    <xf numFmtId="4" fontId="0" fillId="0" borderId="5" xfId="0" applyNumberFormat="1" applyFont="1" applyBorder="1" applyProtection="1">
      <protection locked="0"/>
    </xf>
    <xf numFmtId="4" fontId="0" fillId="0" borderId="6" xfId="0" applyNumberFormat="1" applyFont="1" applyBorder="1" applyProtection="1">
      <protection locked="0"/>
    </xf>
    <xf numFmtId="0" fontId="4" fillId="0" borderId="0" xfId="8" applyFont="1" applyAlignment="1" applyProtection="1">
      <alignment vertical="top"/>
    </xf>
    <xf numFmtId="0" fontId="4" fillId="0" borderId="0" xfId="8" applyFont="1" applyAlignment="1">
      <alignment vertical="top" wrapText="1"/>
    </xf>
    <xf numFmtId="4" fontId="4" fillId="0" borderId="0" xfId="8" applyNumberFormat="1" applyFont="1" applyAlignment="1">
      <alignment vertical="top"/>
    </xf>
    <xf numFmtId="0" fontId="4" fillId="0" borderId="0" xfId="8" applyFont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0" fontId="9" fillId="0" borderId="1" xfId="0" applyFont="1" applyFill="1" applyBorder="1" applyAlignment="1" applyProtection="1">
      <alignment horizontal="center"/>
    </xf>
    <xf numFmtId="0" fontId="9" fillId="0" borderId="0" xfId="0" applyFont="1" applyProtection="1"/>
    <xf numFmtId="4" fontId="0" fillId="0" borderId="0" xfId="0" applyNumberFormat="1" applyProtection="1">
      <protection locked="0"/>
    </xf>
    <xf numFmtId="4" fontId="0" fillId="34" borderId="0" xfId="0" applyNumberFormat="1" applyFill="1" applyProtection="1"/>
    <xf numFmtId="4" fontId="0" fillId="0" borderId="0" xfId="0" applyNumberFormat="1" applyProtection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/>
    <cellStyle name="Incorrecto" xfId="22" builtinId="27" customBuiltin="1"/>
    <cellStyle name="Millares 2" xfId="2"/>
    <cellStyle name="Millares 2 2" xfId="3"/>
    <cellStyle name="Millares 2 3" xfId="4"/>
    <cellStyle name="Millares 3" xfId="5"/>
    <cellStyle name="Moneda 2" xfId="6"/>
    <cellStyle name="Neutral" xfId="23" builtinId="28" customBuiltin="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56"/>
    <cellStyle name="Notas 2" xfId="57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pane ySplit="2" topLeftCell="A33" activePane="bottomLeft" state="frozen"/>
      <selection pane="bottomLeft" activeCell="C3" sqref="C3"/>
    </sheetView>
  </sheetViews>
  <sheetFormatPr baseColWidth="10" defaultColWidth="12" defaultRowHeight="10.199999999999999" x14ac:dyDescent="0.2"/>
  <cols>
    <col min="1" max="1" width="9.140625" style="6" customWidth="1"/>
    <col min="2" max="2" width="61.140625" style="6" bestFit="1" customWidth="1"/>
    <col min="3" max="3" width="18.28515625" style="6" customWidth="1"/>
    <col min="4" max="4" width="19.85546875" style="6" customWidth="1"/>
    <col min="5" max="8" width="18.28515625" style="6" customWidth="1"/>
    <col min="9" max="16384" width="12" style="6"/>
  </cols>
  <sheetData>
    <row r="1" spans="1:8" ht="60" customHeight="1" x14ac:dyDescent="0.2">
      <c r="A1" s="34" t="s">
        <v>84</v>
      </c>
      <c r="B1" s="35"/>
      <c r="C1" s="35"/>
      <c r="D1" s="35"/>
      <c r="E1" s="35"/>
      <c r="F1" s="35"/>
      <c r="G1" s="35"/>
      <c r="H1" s="36"/>
    </row>
    <row r="2" spans="1:8" ht="24.9" customHeight="1" x14ac:dyDescent="0.2">
      <c r="A2" s="9" t="s">
        <v>0</v>
      </c>
      <c r="B2" s="9" t="s">
        <v>1</v>
      </c>
      <c r="C2" s="10" t="s">
        <v>2</v>
      </c>
      <c r="D2" s="10" t="s">
        <v>80</v>
      </c>
      <c r="E2" s="10" t="s">
        <v>3</v>
      </c>
      <c r="F2" s="10" t="s">
        <v>4</v>
      </c>
      <c r="G2" s="10" t="s">
        <v>5</v>
      </c>
      <c r="H2" s="10" t="s">
        <v>6</v>
      </c>
    </row>
    <row r="3" spans="1:8" x14ac:dyDescent="0.2">
      <c r="A3" s="7">
        <v>900001</v>
      </c>
      <c r="B3" s="2" t="s">
        <v>7</v>
      </c>
      <c r="C3" s="3">
        <f>C4+C12+C22+C32+C42+C52+C56+C64+C68</f>
        <v>20891515.920000002</v>
      </c>
      <c r="D3" s="3">
        <f t="shared" ref="D3" si="0">D4+D12+D22+D32+D42+D52+D56+D64+D68</f>
        <v>20298067.399999995</v>
      </c>
      <c r="E3" s="3">
        <f>C3+D3</f>
        <v>41189583.319999993</v>
      </c>
      <c r="F3" s="3">
        <f>F4+F12+F22+F32+F42+F52+F56</f>
        <v>38440004.920000009</v>
      </c>
      <c r="G3" s="3">
        <f t="shared" ref="G3" si="1">G4+G12+G22+G32+G42+G52+G56</f>
        <v>37482010.38000001</v>
      </c>
      <c r="H3" s="3">
        <f>E3-F3</f>
        <v>2749578.3999999836</v>
      </c>
    </row>
    <row r="4" spans="1:8" s="30" customFormat="1" x14ac:dyDescent="0.2">
      <c r="A4" s="29">
        <v>1000</v>
      </c>
      <c r="B4" s="5" t="s">
        <v>8</v>
      </c>
      <c r="C4" s="4">
        <f>SUM(C5:C11)</f>
        <v>15608017</v>
      </c>
      <c r="D4" s="4">
        <f t="shared" ref="D4:H4" si="2">SUM(D5:D11)</f>
        <v>14282142.969999999</v>
      </c>
      <c r="E4" s="4">
        <f t="shared" si="2"/>
        <v>29890159.970000003</v>
      </c>
      <c r="F4" s="4">
        <f t="shared" si="2"/>
        <v>29557545.220000003</v>
      </c>
      <c r="G4" s="4">
        <f t="shared" si="2"/>
        <v>28878857.790000003</v>
      </c>
      <c r="H4" s="4">
        <f t="shared" si="2"/>
        <v>332614.75</v>
      </c>
    </row>
    <row r="5" spans="1:8" x14ac:dyDescent="0.2">
      <c r="A5" s="11">
        <v>1100</v>
      </c>
      <c r="B5" s="13" t="s">
        <v>9</v>
      </c>
      <c r="C5" s="12">
        <v>10508791.65</v>
      </c>
      <c r="D5" s="32">
        <v>7718747.29</v>
      </c>
      <c r="E5" s="3">
        <f t="shared" ref="E5:E67" si="3">C5+D5</f>
        <v>18227538.940000001</v>
      </c>
      <c r="F5" s="33">
        <v>18222888.940000001</v>
      </c>
      <c r="G5" s="33">
        <v>18222888.940000001</v>
      </c>
      <c r="H5" s="31">
        <f t="shared" ref="H5:H67" si="4">E5-F5</f>
        <v>4650</v>
      </c>
    </row>
    <row r="6" spans="1:8" x14ac:dyDescent="0.2">
      <c r="A6" s="11">
        <v>1200</v>
      </c>
      <c r="B6" s="13" t="s">
        <v>10</v>
      </c>
      <c r="C6" s="12">
        <v>350000</v>
      </c>
      <c r="D6" s="32">
        <v>21726.639999999999</v>
      </c>
      <c r="E6" s="3">
        <f t="shared" si="3"/>
        <v>371726.64</v>
      </c>
      <c r="F6" s="33">
        <v>371726.64</v>
      </c>
      <c r="G6" s="33">
        <v>371726.64</v>
      </c>
      <c r="H6" s="1">
        <f t="shared" si="4"/>
        <v>0</v>
      </c>
    </row>
    <row r="7" spans="1:8" x14ac:dyDescent="0.2">
      <c r="A7" s="11">
        <v>1300</v>
      </c>
      <c r="B7" s="13" t="s">
        <v>11</v>
      </c>
      <c r="C7" s="12">
        <v>1661511.61</v>
      </c>
      <c r="D7" s="32">
        <v>2136568.84</v>
      </c>
      <c r="E7" s="3">
        <f t="shared" si="3"/>
        <v>3798080.45</v>
      </c>
      <c r="F7" s="33">
        <v>3798080.45</v>
      </c>
      <c r="G7" s="33">
        <v>3798080.45</v>
      </c>
      <c r="H7" s="1">
        <f t="shared" si="4"/>
        <v>0</v>
      </c>
    </row>
    <row r="8" spans="1:8" x14ac:dyDescent="0.2">
      <c r="A8" s="11">
        <v>1400</v>
      </c>
      <c r="B8" s="13" t="s">
        <v>12</v>
      </c>
      <c r="C8" s="12">
        <v>2381134.81</v>
      </c>
      <c r="D8" s="32">
        <v>1921259.92</v>
      </c>
      <c r="E8" s="3">
        <f t="shared" si="3"/>
        <v>4302394.7300000004</v>
      </c>
      <c r="F8" s="33">
        <v>4297714.7300000004</v>
      </c>
      <c r="G8" s="33">
        <v>3619027.3</v>
      </c>
      <c r="H8" s="31">
        <f t="shared" si="4"/>
        <v>4680</v>
      </c>
    </row>
    <row r="9" spans="1:8" x14ac:dyDescent="0.2">
      <c r="A9" s="11">
        <v>1500</v>
      </c>
      <c r="B9" s="13" t="s">
        <v>13</v>
      </c>
      <c r="C9" s="12">
        <v>706578.93</v>
      </c>
      <c r="D9" s="32">
        <v>1370504.28</v>
      </c>
      <c r="E9" s="3">
        <f t="shared" si="3"/>
        <v>2077083.21</v>
      </c>
      <c r="F9" s="33"/>
      <c r="G9" s="33"/>
      <c r="H9" s="31">
        <f t="shared" si="4"/>
        <v>2077083.21</v>
      </c>
    </row>
    <row r="10" spans="1:8" x14ac:dyDescent="0.2">
      <c r="A10" s="11">
        <v>1600</v>
      </c>
      <c r="B10" s="13" t="s">
        <v>14</v>
      </c>
      <c r="C10" s="12"/>
      <c r="D10" s="1"/>
      <c r="E10" s="3">
        <f t="shared" si="3"/>
        <v>0</v>
      </c>
      <c r="F10" s="6">
        <v>1753798.46</v>
      </c>
      <c r="G10" s="6">
        <v>1753798.46</v>
      </c>
      <c r="H10" s="1">
        <f t="shared" si="4"/>
        <v>-1753798.46</v>
      </c>
    </row>
    <row r="11" spans="1:8" x14ac:dyDescent="0.2">
      <c r="A11" s="11">
        <v>1700</v>
      </c>
      <c r="B11" s="13" t="s">
        <v>15</v>
      </c>
      <c r="C11" s="12"/>
      <c r="D11" s="32">
        <v>1113336</v>
      </c>
      <c r="E11" s="3">
        <f t="shared" si="3"/>
        <v>1113336</v>
      </c>
      <c r="F11" s="33">
        <v>1113336</v>
      </c>
      <c r="G11" s="33">
        <v>1113336</v>
      </c>
      <c r="H11" s="1">
        <f t="shared" si="4"/>
        <v>0</v>
      </c>
    </row>
    <row r="12" spans="1:8" s="30" customFormat="1" x14ac:dyDescent="0.2">
      <c r="A12" s="29">
        <v>2000</v>
      </c>
      <c r="B12" s="5" t="s">
        <v>16</v>
      </c>
      <c r="C12" s="4">
        <f>SUM(C13:C21)</f>
        <v>482850</v>
      </c>
      <c r="D12" s="4">
        <f>SUM(D13:D21)</f>
        <v>1063602.42</v>
      </c>
      <c r="E12" s="4">
        <f t="shared" ref="E12:H12" si="5">SUM(E13:E21)</f>
        <v>1546452.42</v>
      </c>
      <c r="F12" s="4">
        <f>SUM(F13:F21)</f>
        <v>1391324.66</v>
      </c>
      <c r="G12" s="4">
        <f>SUM(G13:G21)</f>
        <v>1391324.66</v>
      </c>
      <c r="H12" s="4">
        <f t="shared" si="5"/>
        <v>155127.75999999995</v>
      </c>
    </row>
    <row r="13" spans="1:8" x14ac:dyDescent="0.2">
      <c r="A13" s="11">
        <v>2100</v>
      </c>
      <c r="B13" s="13" t="s">
        <v>17</v>
      </c>
      <c r="C13" s="12">
        <v>138350</v>
      </c>
      <c r="D13" s="31">
        <v>363185.36</v>
      </c>
      <c r="E13" s="3">
        <f t="shared" si="3"/>
        <v>501535.36</v>
      </c>
      <c r="F13" s="12">
        <v>456140.51</v>
      </c>
      <c r="G13" s="12">
        <v>456140.51</v>
      </c>
      <c r="H13" s="3">
        <f t="shared" si="4"/>
        <v>45394.849999999977</v>
      </c>
    </row>
    <row r="14" spans="1:8" x14ac:dyDescent="0.2">
      <c r="A14" s="11">
        <v>2200</v>
      </c>
      <c r="B14" s="13" t="s">
        <v>18</v>
      </c>
      <c r="C14" s="12">
        <v>17000</v>
      </c>
      <c r="D14" s="31">
        <v>40366.33</v>
      </c>
      <c r="E14" s="3">
        <f t="shared" si="3"/>
        <v>57366.33</v>
      </c>
      <c r="F14" s="12">
        <v>52146.33</v>
      </c>
      <c r="G14" s="12">
        <v>52146.33</v>
      </c>
      <c r="H14" s="3">
        <f t="shared" si="4"/>
        <v>5220</v>
      </c>
    </row>
    <row r="15" spans="1:8" x14ac:dyDescent="0.2">
      <c r="A15" s="11">
        <v>2300</v>
      </c>
      <c r="B15" s="13" t="s">
        <v>19</v>
      </c>
      <c r="C15" s="12">
        <v>1500</v>
      </c>
      <c r="D15" s="31">
        <v>3827.4</v>
      </c>
      <c r="E15" s="3">
        <f t="shared" si="3"/>
        <v>5327.4</v>
      </c>
      <c r="F15" s="12">
        <v>1383.4</v>
      </c>
      <c r="G15" s="12">
        <v>1383.4</v>
      </c>
      <c r="H15" s="3">
        <f t="shared" si="4"/>
        <v>3943.9999999999995</v>
      </c>
    </row>
    <row r="16" spans="1:8" x14ac:dyDescent="0.2">
      <c r="A16" s="11">
        <v>2400</v>
      </c>
      <c r="B16" s="13" t="s">
        <v>20</v>
      </c>
      <c r="C16" s="12">
        <v>45000</v>
      </c>
      <c r="D16" s="31">
        <v>153093.76999999999</v>
      </c>
      <c r="E16" s="3">
        <f t="shared" si="3"/>
        <v>198093.77</v>
      </c>
      <c r="F16" s="12">
        <v>191691.77</v>
      </c>
      <c r="G16" s="12">
        <v>191691.77</v>
      </c>
      <c r="H16" s="3">
        <f t="shared" si="4"/>
        <v>6402</v>
      </c>
    </row>
    <row r="17" spans="1:8" x14ac:dyDescent="0.2">
      <c r="A17" s="11">
        <v>2500</v>
      </c>
      <c r="B17" s="13" t="s">
        <v>21</v>
      </c>
      <c r="C17" s="12">
        <v>64500</v>
      </c>
      <c r="D17" s="31">
        <v>22909.49</v>
      </c>
      <c r="E17" s="3">
        <f t="shared" si="3"/>
        <v>87409.49</v>
      </c>
      <c r="F17" s="12">
        <v>71844.03</v>
      </c>
      <c r="G17" s="12">
        <v>71844.03</v>
      </c>
      <c r="H17" s="3">
        <f t="shared" si="4"/>
        <v>15565.460000000006</v>
      </c>
    </row>
    <row r="18" spans="1:8" x14ac:dyDescent="0.2">
      <c r="A18" s="11">
        <v>2600</v>
      </c>
      <c r="B18" s="13" t="s">
        <v>22</v>
      </c>
      <c r="C18" s="12">
        <v>105000</v>
      </c>
      <c r="D18" s="31">
        <v>168528.15</v>
      </c>
      <c r="E18" s="3">
        <f t="shared" si="3"/>
        <v>273528.15000000002</v>
      </c>
      <c r="F18" s="12">
        <v>273528.15000000002</v>
      </c>
      <c r="G18" s="12">
        <v>273528.15000000002</v>
      </c>
      <c r="H18" s="3">
        <f t="shared" si="4"/>
        <v>0</v>
      </c>
    </row>
    <row r="19" spans="1:8" x14ac:dyDescent="0.2">
      <c r="A19" s="11">
        <v>2700</v>
      </c>
      <c r="B19" s="13" t="s">
        <v>23</v>
      </c>
      <c r="C19" s="12">
        <v>55000</v>
      </c>
      <c r="D19" s="31">
        <v>93790.23</v>
      </c>
      <c r="E19" s="3">
        <f t="shared" si="3"/>
        <v>148790.22999999998</v>
      </c>
      <c r="F19" s="12">
        <v>130510.55</v>
      </c>
      <c r="G19" s="12">
        <v>130510.55</v>
      </c>
      <c r="H19" s="3">
        <f t="shared" si="4"/>
        <v>18279.679999999978</v>
      </c>
    </row>
    <row r="20" spans="1:8" x14ac:dyDescent="0.2">
      <c r="A20" s="11">
        <v>2800</v>
      </c>
      <c r="B20" s="13" t="s">
        <v>24</v>
      </c>
      <c r="C20" s="1"/>
      <c r="D20" s="1"/>
      <c r="E20" s="3">
        <f t="shared" si="3"/>
        <v>0</v>
      </c>
      <c r="F20" s="1"/>
      <c r="G20" s="1"/>
      <c r="H20" s="3">
        <f t="shared" si="4"/>
        <v>0</v>
      </c>
    </row>
    <row r="21" spans="1:8" x14ac:dyDescent="0.2">
      <c r="A21" s="11">
        <v>2900</v>
      </c>
      <c r="B21" s="13" t="s">
        <v>25</v>
      </c>
      <c r="C21" s="12">
        <v>56500</v>
      </c>
      <c r="D21" s="31">
        <v>217901.69</v>
      </c>
      <c r="E21" s="3">
        <f t="shared" si="3"/>
        <v>274401.69</v>
      </c>
      <c r="F21" s="12">
        <v>214079.92</v>
      </c>
      <c r="G21" s="12">
        <v>214079.92</v>
      </c>
      <c r="H21" s="3">
        <f t="shared" si="4"/>
        <v>60321.76999999999</v>
      </c>
    </row>
    <row r="22" spans="1:8" s="30" customFormat="1" x14ac:dyDescent="0.2">
      <c r="A22" s="29">
        <v>3000</v>
      </c>
      <c r="B22" s="5" t="s">
        <v>26</v>
      </c>
      <c r="C22" s="4">
        <f>SUM(C23:C31)</f>
        <v>3350075</v>
      </c>
      <c r="D22" s="4">
        <f t="shared" ref="D22:H22" si="6">SUM(D23:D31)</f>
        <v>1932533.07</v>
      </c>
      <c r="E22" s="4">
        <f t="shared" si="6"/>
        <v>5282608.07</v>
      </c>
      <c r="F22" s="4">
        <f t="shared" si="6"/>
        <v>5243568.0299999993</v>
      </c>
      <c r="G22" s="4">
        <f t="shared" si="6"/>
        <v>5023010.92</v>
      </c>
      <c r="H22" s="4">
        <f t="shared" si="6"/>
        <v>39040.04</v>
      </c>
    </row>
    <row r="23" spans="1:8" x14ac:dyDescent="0.2">
      <c r="A23" s="11">
        <v>3100</v>
      </c>
      <c r="B23" s="13" t="s">
        <v>27</v>
      </c>
      <c r="C23" s="12">
        <v>577399</v>
      </c>
      <c r="D23" s="12">
        <v>272963.28999999998</v>
      </c>
      <c r="E23" s="3">
        <f t="shared" si="3"/>
        <v>850362.29</v>
      </c>
      <c r="F23" s="12">
        <v>850362.29</v>
      </c>
      <c r="G23" s="12">
        <v>850362.29</v>
      </c>
      <c r="H23" s="3">
        <v>0</v>
      </c>
    </row>
    <row r="24" spans="1:8" x14ac:dyDescent="0.2">
      <c r="A24" s="11">
        <v>3200</v>
      </c>
      <c r="B24" s="13" t="s">
        <v>28</v>
      </c>
      <c r="C24" s="12">
        <v>180000</v>
      </c>
      <c r="D24" s="12">
        <v>-48835.02</v>
      </c>
      <c r="E24" s="3">
        <f t="shared" si="3"/>
        <v>131164.98000000001</v>
      </c>
      <c r="F24" s="12">
        <v>131164.98000000001</v>
      </c>
      <c r="G24" s="12">
        <v>131164.98000000001</v>
      </c>
      <c r="H24" s="3">
        <v>0</v>
      </c>
    </row>
    <row r="25" spans="1:8" x14ac:dyDescent="0.2">
      <c r="A25" s="11">
        <v>3300</v>
      </c>
      <c r="B25" s="13" t="s">
        <v>29</v>
      </c>
      <c r="C25" s="12">
        <v>567000</v>
      </c>
      <c r="D25" s="12">
        <v>371117.9</v>
      </c>
      <c r="E25" s="3">
        <f t="shared" si="3"/>
        <v>938117.9</v>
      </c>
      <c r="F25" s="12">
        <v>938117.9</v>
      </c>
      <c r="G25" s="12">
        <v>938117.9</v>
      </c>
      <c r="H25" s="3">
        <v>0</v>
      </c>
    </row>
    <row r="26" spans="1:8" x14ac:dyDescent="0.2">
      <c r="A26" s="11">
        <v>3400</v>
      </c>
      <c r="B26" s="13" t="s">
        <v>30</v>
      </c>
      <c r="C26" s="12">
        <v>30000</v>
      </c>
      <c r="D26" s="12">
        <v>80061.87</v>
      </c>
      <c r="E26" s="3">
        <f t="shared" si="3"/>
        <v>110061.87</v>
      </c>
      <c r="F26" s="12">
        <v>110061.87</v>
      </c>
      <c r="G26" s="12">
        <v>110061.87</v>
      </c>
      <c r="H26" s="3">
        <v>0</v>
      </c>
    </row>
    <row r="27" spans="1:8" x14ac:dyDescent="0.2">
      <c r="A27" s="11">
        <v>3500</v>
      </c>
      <c r="B27" s="13" t="s">
        <v>31</v>
      </c>
      <c r="C27" s="12">
        <v>1135170</v>
      </c>
      <c r="D27" s="12">
        <v>692341.37</v>
      </c>
      <c r="E27" s="3">
        <f t="shared" si="3"/>
        <v>1827511.37</v>
      </c>
      <c r="F27" s="12">
        <v>1815928.77</v>
      </c>
      <c r="G27" s="12">
        <v>1595371.66</v>
      </c>
      <c r="H27" s="3">
        <v>11582.6</v>
      </c>
    </row>
    <row r="28" spans="1:8" x14ac:dyDescent="0.2">
      <c r="A28" s="11">
        <v>3600</v>
      </c>
      <c r="B28" s="13" t="s">
        <v>32</v>
      </c>
      <c r="C28" s="12">
        <v>91500</v>
      </c>
      <c r="D28" s="12">
        <v>89970.4</v>
      </c>
      <c r="E28" s="3">
        <f t="shared" si="3"/>
        <v>181470.4</v>
      </c>
      <c r="F28" s="12">
        <v>181470.4</v>
      </c>
      <c r="G28" s="12">
        <v>181470.4</v>
      </c>
      <c r="H28" s="3">
        <v>0</v>
      </c>
    </row>
    <row r="29" spans="1:8" x14ac:dyDescent="0.2">
      <c r="A29" s="11">
        <v>3700</v>
      </c>
      <c r="B29" s="13" t="s">
        <v>33</v>
      </c>
      <c r="C29" s="12">
        <v>60750</v>
      </c>
      <c r="D29" s="12">
        <v>101095.98</v>
      </c>
      <c r="E29" s="3">
        <f t="shared" si="3"/>
        <v>161845.97999999998</v>
      </c>
      <c r="F29" s="12">
        <v>160924.18</v>
      </c>
      <c r="G29" s="12">
        <v>160924.18</v>
      </c>
      <c r="H29" s="3">
        <v>921.8</v>
      </c>
    </row>
    <row r="30" spans="1:8" x14ac:dyDescent="0.2">
      <c r="A30" s="11">
        <v>3800</v>
      </c>
      <c r="B30" s="13" t="s">
        <v>34</v>
      </c>
      <c r="C30" s="12">
        <v>175100</v>
      </c>
      <c r="D30" s="12">
        <v>100268.79</v>
      </c>
      <c r="E30" s="3">
        <f t="shared" si="3"/>
        <v>275368.78999999998</v>
      </c>
      <c r="F30" s="12">
        <v>275368.78999999998</v>
      </c>
      <c r="G30" s="12">
        <v>275368.78999999998</v>
      </c>
      <c r="H30" s="3">
        <v>0</v>
      </c>
    </row>
    <row r="31" spans="1:8" x14ac:dyDescent="0.2">
      <c r="A31" s="11">
        <v>3900</v>
      </c>
      <c r="B31" s="13" t="s">
        <v>35</v>
      </c>
      <c r="C31" s="12">
        <v>533156</v>
      </c>
      <c r="D31" s="12">
        <v>273548.49</v>
      </c>
      <c r="E31" s="3">
        <f t="shared" si="3"/>
        <v>806704.49</v>
      </c>
      <c r="F31" s="12">
        <v>780168.85</v>
      </c>
      <c r="G31" s="12">
        <v>780168.85</v>
      </c>
      <c r="H31" s="3">
        <v>26535.64</v>
      </c>
    </row>
    <row r="32" spans="1:8" s="30" customFormat="1" x14ac:dyDescent="0.2">
      <c r="A32" s="29">
        <v>4000</v>
      </c>
      <c r="B32" s="5" t="s">
        <v>36</v>
      </c>
      <c r="C32" s="4">
        <f>SUM(C33:C41)</f>
        <v>100000</v>
      </c>
      <c r="D32" s="4">
        <f t="shared" ref="D32:H32" si="7">SUM(D33:D41)</f>
        <v>131399.76999999999</v>
      </c>
      <c r="E32" s="4">
        <f t="shared" si="7"/>
        <v>231399.77</v>
      </c>
      <c r="F32" s="4">
        <f t="shared" si="7"/>
        <v>231399.77</v>
      </c>
      <c r="G32" s="4">
        <f t="shared" si="7"/>
        <v>231399.77</v>
      </c>
      <c r="H32" s="4">
        <f t="shared" si="7"/>
        <v>0</v>
      </c>
    </row>
    <row r="33" spans="1:8" x14ac:dyDescent="0.2">
      <c r="A33" s="11">
        <v>4100</v>
      </c>
      <c r="B33" s="13" t="s">
        <v>37</v>
      </c>
      <c r="C33" s="12"/>
      <c r="D33" s="12"/>
      <c r="E33" s="3">
        <f t="shared" si="3"/>
        <v>0</v>
      </c>
      <c r="F33" s="12"/>
      <c r="G33" s="12"/>
      <c r="H33" s="3">
        <f t="shared" si="4"/>
        <v>0</v>
      </c>
    </row>
    <row r="34" spans="1:8" x14ac:dyDescent="0.2">
      <c r="A34" s="11">
        <v>4200</v>
      </c>
      <c r="B34" s="13" t="s">
        <v>38</v>
      </c>
      <c r="C34" s="12"/>
      <c r="D34" s="12"/>
      <c r="E34" s="3">
        <f t="shared" si="3"/>
        <v>0</v>
      </c>
      <c r="F34" s="12"/>
      <c r="G34" s="12"/>
      <c r="H34" s="3">
        <f t="shared" si="4"/>
        <v>0</v>
      </c>
    </row>
    <row r="35" spans="1:8" x14ac:dyDescent="0.2">
      <c r="A35" s="11">
        <v>4300</v>
      </c>
      <c r="B35" s="13" t="s">
        <v>39</v>
      </c>
      <c r="C35" s="12"/>
      <c r="D35" s="12"/>
      <c r="E35" s="3">
        <f t="shared" si="3"/>
        <v>0</v>
      </c>
      <c r="F35" s="12"/>
      <c r="G35" s="12"/>
      <c r="H35" s="3">
        <f t="shared" si="4"/>
        <v>0</v>
      </c>
    </row>
    <row r="36" spans="1:8" x14ac:dyDescent="0.2">
      <c r="A36" s="11">
        <v>4400</v>
      </c>
      <c r="B36" s="13" t="s">
        <v>40</v>
      </c>
      <c r="C36" s="12">
        <v>100000</v>
      </c>
      <c r="D36" s="12">
        <v>131399.76999999999</v>
      </c>
      <c r="E36" s="3">
        <f t="shared" si="3"/>
        <v>231399.77</v>
      </c>
      <c r="F36" s="12">
        <v>231399.77</v>
      </c>
      <c r="G36" s="12">
        <v>231399.77</v>
      </c>
      <c r="H36" s="3">
        <v>0</v>
      </c>
    </row>
    <row r="37" spans="1:8" x14ac:dyDescent="0.2">
      <c r="A37" s="11">
        <v>4500</v>
      </c>
      <c r="B37" s="13" t="s">
        <v>41</v>
      </c>
      <c r="C37" s="12"/>
      <c r="D37" s="12"/>
      <c r="E37" s="3">
        <f t="shared" si="3"/>
        <v>0</v>
      </c>
      <c r="F37" s="12"/>
      <c r="G37" s="12"/>
      <c r="H37" s="3">
        <f t="shared" si="4"/>
        <v>0</v>
      </c>
    </row>
    <row r="38" spans="1:8" x14ac:dyDescent="0.2">
      <c r="A38" s="11">
        <v>4600</v>
      </c>
      <c r="B38" s="13" t="s">
        <v>42</v>
      </c>
      <c r="C38" s="12"/>
      <c r="D38" s="12"/>
      <c r="E38" s="3">
        <f t="shared" si="3"/>
        <v>0</v>
      </c>
      <c r="F38" s="12"/>
      <c r="G38" s="12"/>
      <c r="H38" s="3">
        <f t="shared" si="4"/>
        <v>0</v>
      </c>
    </row>
    <row r="39" spans="1:8" x14ac:dyDescent="0.2">
      <c r="A39" s="11">
        <v>4700</v>
      </c>
      <c r="B39" s="13" t="s">
        <v>43</v>
      </c>
      <c r="C39" s="12"/>
      <c r="D39" s="12"/>
      <c r="E39" s="3">
        <f t="shared" si="3"/>
        <v>0</v>
      </c>
      <c r="F39" s="12"/>
      <c r="G39" s="12"/>
      <c r="H39" s="3">
        <f t="shared" si="4"/>
        <v>0</v>
      </c>
    </row>
    <row r="40" spans="1:8" x14ac:dyDescent="0.2">
      <c r="A40" s="11">
        <v>4800</v>
      </c>
      <c r="B40" s="13" t="s">
        <v>44</v>
      </c>
      <c r="C40" s="12"/>
      <c r="D40" s="12"/>
      <c r="E40" s="3">
        <f t="shared" si="3"/>
        <v>0</v>
      </c>
      <c r="F40" s="12"/>
      <c r="G40" s="12"/>
      <c r="H40" s="3">
        <f t="shared" si="4"/>
        <v>0</v>
      </c>
    </row>
    <row r="41" spans="1:8" x14ac:dyDescent="0.2">
      <c r="A41" s="11">
        <v>4900</v>
      </c>
      <c r="B41" s="13" t="s">
        <v>45</v>
      </c>
      <c r="C41" s="12"/>
      <c r="D41" s="12"/>
      <c r="E41" s="3">
        <f t="shared" si="3"/>
        <v>0</v>
      </c>
      <c r="F41" s="12"/>
      <c r="G41" s="12"/>
      <c r="H41" s="3">
        <f t="shared" si="4"/>
        <v>0</v>
      </c>
    </row>
    <row r="42" spans="1:8" s="30" customFormat="1" x14ac:dyDescent="0.2">
      <c r="A42" s="29">
        <v>5000</v>
      </c>
      <c r="B42" s="5" t="s">
        <v>46</v>
      </c>
      <c r="C42" s="4">
        <f>SUM(C43:C51)</f>
        <v>327830</v>
      </c>
      <c r="D42" s="4">
        <f t="shared" ref="D42:H42" si="8">SUM(D43:D51)</f>
        <v>3911133.09</v>
      </c>
      <c r="E42" s="4">
        <f t="shared" si="8"/>
        <v>4238963.09</v>
      </c>
      <c r="F42" s="4">
        <f t="shared" si="8"/>
        <v>2016167.2400000002</v>
      </c>
      <c r="G42" s="4">
        <f t="shared" si="8"/>
        <v>1957417.2400000002</v>
      </c>
      <c r="H42" s="4">
        <f t="shared" si="8"/>
        <v>2222795.8499999996</v>
      </c>
    </row>
    <row r="43" spans="1:8" x14ac:dyDescent="0.2">
      <c r="A43" s="11">
        <v>5100</v>
      </c>
      <c r="B43" s="13" t="s">
        <v>47</v>
      </c>
      <c r="C43" s="12">
        <v>327830</v>
      </c>
      <c r="D43" s="12">
        <v>2380944.38</v>
      </c>
      <c r="E43" s="3">
        <f t="shared" si="3"/>
        <v>2708774.38</v>
      </c>
      <c r="F43" s="12">
        <v>753933.76</v>
      </c>
      <c r="G43" s="12">
        <v>753933.76</v>
      </c>
      <c r="H43" s="3">
        <f t="shared" si="4"/>
        <v>1954840.6199999999</v>
      </c>
    </row>
    <row r="44" spans="1:8" x14ac:dyDescent="0.2">
      <c r="A44" s="11">
        <v>5200</v>
      </c>
      <c r="B44" s="13" t="s">
        <v>48</v>
      </c>
      <c r="C44" s="12">
        <v>0</v>
      </c>
      <c r="D44" s="12">
        <v>119118.71</v>
      </c>
      <c r="E44" s="3">
        <f t="shared" si="3"/>
        <v>119118.71</v>
      </c>
      <c r="F44" s="12">
        <v>58511.43</v>
      </c>
      <c r="G44" s="12">
        <v>58511.43</v>
      </c>
      <c r="H44" s="3">
        <f t="shared" si="4"/>
        <v>60607.280000000006</v>
      </c>
    </row>
    <row r="45" spans="1:8" x14ac:dyDescent="0.2">
      <c r="A45" s="11">
        <v>5300</v>
      </c>
      <c r="B45" s="13" t="s">
        <v>49</v>
      </c>
      <c r="C45" s="12">
        <v>0</v>
      </c>
      <c r="D45" s="12">
        <v>15070</v>
      </c>
      <c r="E45" s="3">
        <f t="shared" si="3"/>
        <v>15070</v>
      </c>
      <c r="F45" s="12">
        <v>0</v>
      </c>
      <c r="G45" s="12">
        <v>0</v>
      </c>
      <c r="H45" s="3">
        <f t="shared" si="4"/>
        <v>15070</v>
      </c>
    </row>
    <row r="46" spans="1:8" x14ac:dyDescent="0.2">
      <c r="A46" s="11">
        <v>5400</v>
      </c>
      <c r="B46" s="13" t="s">
        <v>50</v>
      </c>
      <c r="C46" s="12"/>
      <c r="D46" s="12"/>
      <c r="E46" s="3">
        <f t="shared" si="3"/>
        <v>0</v>
      </c>
      <c r="F46" s="12"/>
      <c r="G46" s="12"/>
      <c r="H46" s="3">
        <f t="shared" si="4"/>
        <v>0</v>
      </c>
    </row>
    <row r="47" spans="1:8" x14ac:dyDescent="0.2">
      <c r="A47" s="11">
        <v>5500</v>
      </c>
      <c r="B47" s="13" t="s">
        <v>51</v>
      </c>
      <c r="C47" s="12"/>
      <c r="D47" s="12">
        <v>1396000</v>
      </c>
      <c r="E47" s="3">
        <f t="shared" si="3"/>
        <v>1396000</v>
      </c>
      <c r="F47" s="12">
        <v>1203722.05</v>
      </c>
      <c r="G47" s="12">
        <v>1144972.05</v>
      </c>
      <c r="H47" s="3">
        <f t="shared" si="4"/>
        <v>192277.94999999995</v>
      </c>
    </row>
    <row r="48" spans="1:8" x14ac:dyDescent="0.2">
      <c r="A48" s="11">
        <v>5600</v>
      </c>
      <c r="B48" s="13" t="s">
        <v>52</v>
      </c>
      <c r="C48" s="12">
        <v>0</v>
      </c>
      <c r="D48" s="12"/>
      <c r="E48" s="3">
        <f t="shared" si="3"/>
        <v>0</v>
      </c>
      <c r="F48" s="12"/>
      <c r="G48" s="12"/>
      <c r="H48" s="3">
        <f t="shared" si="4"/>
        <v>0</v>
      </c>
    </row>
    <row r="49" spans="1:8" x14ac:dyDescent="0.2">
      <c r="A49" s="11">
        <v>5700</v>
      </c>
      <c r="B49" s="13" t="s">
        <v>53</v>
      </c>
      <c r="C49" s="12"/>
      <c r="D49" s="12"/>
      <c r="E49" s="3">
        <f t="shared" si="3"/>
        <v>0</v>
      </c>
      <c r="F49" s="12"/>
      <c r="G49" s="12"/>
      <c r="H49" s="3">
        <f t="shared" si="4"/>
        <v>0</v>
      </c>
    </row>
    <row r="50" spans="1:8" x14ac:dyDescent="0.2">
      <c r="A50" s="11">
        <v>5800</v>
      </c>
      <c r="B50" s="13" t="s">
        <v>54</v>
      </c>
      <c r="C50" s="12"/>
      <c r="D50" s="12"/>
      <c r="E50" s="3">
        <f t="shared" si="3"/>
        <v>0</v>
      </c>
      <c r="F50" s="12"/>
      <c r="G50" s="12"/>
      <c r="H50" s="3">
        <f t="shared" si="4"/>
        <v>0</v>
      </c>
    </row>
    <row r="51" spans="1:8" x14ac:dyDescent="0.2">
      <c r="A51" s="11">
        <v>5900</v>
      </c>
      <c r="B51" s="13" t="s">
        <v>55</v>
      </c>
      <c r="C51" s="12"/>
      <c r="D51" s="12"/>
      <c r="E51" s="3">
        <f t="shared" si="3"/>
        <v>0</v>
      </c>
      <c r="F51" s="12"/>
      <c r="G51" s="12"/>
      <c r="H51" s="3">
        <f t="shared" si="4"/>
        <v>0</v>
      </c>
    </row>
    <row r="52" spans="1:8" s="30" customFormat="1" x14ac:dyDescent="0.2">
      <c r="A52" s="29">
        <v>6000</v>
      </c>
      <c r="B52" s="5" t="s">
        <v>78</v>
      </c>
      <c r="C52" s="4">
        <f>C54</f>
        <v>0</v>
      </c>
      <c r="D52" s="4">
        <f t="shared" ref="D52:H52" si="9">D54</f>
        <v>0</v>
      </c>
      <c r="E52" s="4">
        <f t="shared" si="9"/>
        <v>0</v>
      </c>
      <c r="F52" s="4">
        <f t="shared" si="9"/>
        <v>0</v>
      </c>
      <c r="G52" s="4">
        <f t="shared" si="9"/>
        <v>0</v>
      </c>
      <c r="H52" s="4">
        <f t="shared" si="9"/>
        <v>0</v>
      </c>
    </row>
    <row r="53" spans="1:8" x14ac:dyDescent="0.2">
      <c r="A53" s="11">
        <v>6100</v>
      </c>
      <c r="B53" s="13" t="s">
        <v>56</v>
      </c>
      <c r="C53" s="12"/>
      <c r="D53" s="12"/>
      <c r="E53" s="3">
        <f t="shared" si="3"/>
        <v>0</v>
      </c>
      <c r="F53" s="12"/>
      <c r="G53" s="12"/>
      <c r="H53" s="3">
        <f t="shared" si="4"/>
        <v>0</v>
      </c>
    </row>
    <row r="54" spans="1:8" x14ac:dyDescent="0.2">
      <c r="A54" s="11">
        <v>6200</v>
      </c>
      <c r="B54" s="13" t="s">
        <v>57</v>
      </c>
      <c r="C54" s="12"/>
      <c r="D54" s="12"/>
      <c r="E54" s="3">
        <f t="shared" si="3"/>
        <v>0</v>
      </c>
      <c r="F54" s="12"/>
      <c r="G54" s="12"/>
      <c r="H54" s="3">
        <f t="shared" si="4"/>
        <v>0</v>
      </c>
    </row>
    <row r="55" spans="1:8" x14ac:dyDescent="0.2">
      <c r="A55" s="11">
        <v>6300</v>
      </c>
      <c r="B55" s="13" t="s">
        <v>58</v>
      </c>
      <c r="C55" s="12"/>
      <c r="D55" s="12"/>
      <c r="E55" s="3">
        <f t="shared" si="3"/>
        <v>0</v>
      </c>
      <c r="F55" s="12"/>
      <c r="G55" s="12"/>
      <c r="H55" s="3">
        <f t="shared" si="4"/>
        <v>0</v>
      </c>
    </row>
    <row r="56" spans="1:8" s="30" customFormat="1" x14ac:dyDescent="0.2">
      <c r="A56" s="29">
        <v>7000</v>
      </c>
      <c r="B56" s="5" t="s">
        <v>59</v>
      </c>
      <c r="C56" s="4">
        <f>C63</f>
        <v>1022743.92</v>
      </c>
      <c r="D56" s="4">
        <f t="shared" ref="D56:H56" si="10">D63</f>
        <v>-1022743.92</v>
      </c>
      <c r="E56" s="4">
        <f t="shared" si="10"/>
        <v>0</v>
      </c>
      <c r="F56" s="4">
        <f t="shared" si="10"/>
        <v>0</v>
      </c>
      <c r="G56" s="4">
        <f t="shared" si="10"/>
        <v>0</v>
      </c>
      <c r="H56" s="4">
        <f t="shared" si="10"/>
        <v>0</v>
      </c>
    </row>
    <row r="57" spans="1:8" x14ac:dyDescent="0.2">
      <c r="A57" s="11">
        <v>7100</v>
      </c>
      <c r="B57" s="13" t="s">
        <v>60</v>
      </c>
      <c r="C57" s="12"/>
      <c r="D57" s="12"/>
      <c r="E57" s="3">
        <f t="shared" si="3"/>
        <v>0</v>
      </c>
      <c r="F57" s="12"/>
      <c r="G57" s="12"/>
      <c r="H57" s="3">
        <f t="shared" si="4"/>
        <v>0</v>
      </c>
    </row>
    <row r="58" spans="1:8" x14ac:dyDescent="0.2">
      <c r="A58" s="11">
        <v>7200</v>
      </c>
      <c r="B58" s="13" t="s">
        <v>61</v>
      </c>
      <c r="C58" s="12"/>
      <c r="D58" s="12"/>
      <c r="E58" s="3">
        <f t="shared" si="3"/>
        <v>0</v>
      </c>
      <c r="F58" s="12"/>
      <c r="G58" s="12"/>
      <c r="H58" s="3">
        <f t="shared" si="4"/>
        <v>0</v>
      </c>
    </row>
    <row r="59" spans="1:8" x14ac:dyDescent="0.2">
      <c r="A59" s="11">
        <v>7300</v>
      </c>
      <c r="B59" s="13" t="s">
        <v>62</v>
      </c>
      <c r="C59" s="12"/>
      <c r="D59" s="12"/>
      <c r="E59" s="3">
        <f t="shared" si="3"/>
        <v>0</v>
      </c>
      <c r="F59" s="12"/>
      <c r="G59" s="12"/>
      <c r="H59" s="3">
        <f t="shared" si="4"/>
        <v>0</v>
      </c>
    </row>
    <row r="60" spans="1:8" x14ac:dyDescent="0.2">
      <c r="A60" s="11">
        <v>7400</v>
      </c>
      <c r="B60" s="13" t="s">
        <v>63</v>
      </c>
      <c r="C60" s="12"/>
      <c r="D60" s="12"/>
      <c r="E60" s="3">
        <f t="shared" si="3"/>
        <v>0</v>
      </c>
      <c r="F60" s="12"/>
      <c r="G60" s="12"/>
      <c r="H60" s="3">
        <f t="shared" si="4"/>
        <v>0</v>
      </c>
    </row>
    <row r="61" spans="1:8" x14ac:dyDescent="0.2">
      <c r="A61" s="11">
        <v>7500</v>
      </c>
      <c r="B61" s="13" t="s">
        <v>64</v>
      </c>
      <c r="C61" s="12"/>
      <c r="D61" s="12"/>
      <c r="E61" s="3">
        <f t="shared" si="3"/>
        <v>0</v>
      </c>
      <c r="F61" s="12"/>
      <c r="G61" s="12"/>
      <c r="H61" s="3">
        <f t="shared" si="4"/>
        <v>0</v>
      </c>
    </row>
    <row r="62" spans="1:8" x14ac:dyDescent="0.2">
      <c r="A62" s="11">
        <v>7600</v>
      </c>
      <c r="B62" s="13" t="s">
        <v>65</v>
      </c>
      <c r="C62" s="12"/>
      <c r="D62" s="12"/>
      <c r="E62" s="3">
        <f t="shared" si="3"/>
        <v>0</v>
      </c>
      <c r="F62" s="12"/>
      <c r="G62" s="12"/>
      <c r="H62" s="3">
        <f t="shared" si="4"/>
        <v>0</v>
      </c>
    </row>
    <row r="63" spans="1:8" x14ac:dyDescent="0.2">
      <c r="A63" s="11">
        <v>7900</v>
      </c>
      <c r="B63" s="13" t="s">
        <v>66</v>
      </c>
      <c r="C63" s="12">
        <v>1022743.92</v>
      </c>
      <c r="D63" s="12">
        <v>-1022743.92</v>
      </c>
      <c r="E63" s="3">
        <f t="shared" si="3"/>
        <v>0</v>
      </c>
      <c r="F63" s="12"/>
      <c r="G63" s="12"/>
      <c r="H63" s="3">
        <f t="shared" si="4"/>
        <v>0</v>
      </c>
    </row>
    <row r="64" spans="1:8" s="30" customFormat="1" x14ac:dyDescent="0.2">
      <c r="A64" s="29">
        <v>8000</v>
      </c>
      <c r="B64" s="5" t="s">
        <v>67</v>
      </c>
      <c r="C64" s="4"/>
      <c r="D64" s="4"/>
      <c r="E64" s="3">
        <f t="shared" si="3"/>
        <v>0</v>
      </c>
      <c r="F64" s="4"/>
      <c r="G64" s="4"/>
      <c r="H64" s="3">
        <f t="shared" si="4"/>
        <v>0</v>
      </c>
    </row>
    <row r="65" spans="1:8" x14ac:dyDescent="0.2">
      <c r="A65" s="11">
        <v>8100</v>
      </c>
      <c r="B65" s="13" t="s">
        <v>68</v>
      </c>
      <c r="C65" s="12"/>
      <c r="D65" s="12"/>
      <c r="E65" s="3">
        <f t="shared" si="3"/>
        <v>0</v>
      </c>
      <c r="F65" s="12"/>
      <c r="G65" s="12"/>
      <c r="H65" s="3">
        <f t="shared" si="4"/>
        <v>0</v>
      </c>
    </row>
    <row r="66" spans="1:8" x14ac:dyDescent="0.2">
      <c r="A66" s="11">
        <v>8300</v>
      </c>
      <c r="B66" s="13" t="s">
        <v>69</v>
      </c>
      <c r="C66" s="12"/>
      <c r="D66" s="12"/>
      <c r="E66" s="3">
        <f t="shared" si="3"/>
        <v>0</v>
      </c>
      <c r="F66" s="12"/>
      <c r="G66" s="12"/>
      <c r="H66" s="3">
        <f t="shared" si="4"/>
        <v>0</v>
      </c>
    </row>
    <row r="67" spans="1:8" x14ac:dyDescent="0.2">
      <c r="A67" s="11">
        <v>8500</v>
      </c>
      <c r="B67" s="13" t="s">
        <v>70</v>
      </c>
      <c r="C67" s="12"/>
      <c r="D67" s="12"/>
      <c r="E67" s="3">
        <f t="shared" si="3"/>
        <v>0</v>
      </c>
      <c r="F67" s="12"/>
      <c r="G67" s="12"/>
      <c r="H67" s="3">
        <f t="shared" si="4"/>
        <v>0</v>
      </c>
    </row>
    <row r="68" spans="1:8" s="30" customFormat="1" x14ac:dyDescent="0.2">
      <c r="A68" s="29">
        <v>9000</v>
      </c>
      <c r="B68" s="5" t="s">
        <v>79</v>
      </c>
      <c r="C68" s="4"/>
      <c r="D68" s="4"/>
      <c r="E68" s="3">
        <f t="shared" ref="E68:E75" si="11">C68+D68</f>
        <v>0</v>
      </c>
      <c r="F68" s="4"/>
      <c r="G68" s="4"/>
      <c r="H68" s="3">
        <f t="shared" ref="H68:H74" si="12">E68-F68</f>
        <v>0</v>
      </c>
    </row>
    <row r="69" spans="1:8" x14ac:dyDescent="0.2">
      <c r="A69" s="11">
        <v>9100</v>
      </c>
      <c r="B69" s="13" t="s">
        <v>71</v>
      </c>
      <c r="C69" s="12"/>
      <c r="D69" s="12"/>
      <c r="E69" s="3">
        <f t="shared" si="11"/>
        <v>0</v>
      </c>
      <c r="F69" s="12"/>
      <c r="G69" s="12"/>
      <c r="H69" s="3">
        <f t="shared" si="12"/>
        <v>0</v>
      </c>
    </row>
    <row r="70" spans="1:8" x14ac:dyDescent="0.2">
      <c r="A70" s="11">
        <v>9200</v>
      </c>
      <c r="B70" s="13" t="s">
        <v>72</v>
      </c>
      <c r="C70" s="12"/>
      <c r="D70" s="12"/>
      <c r="E70" s="3">
        <f t="shared" si="11"/>
        <v>0</v>
      </c>
      <c r="F70" s="12"/>
      <c r="G70" s="12"/>
      <c r="H70" s="3">
        <f t="shared" si="12"/>
        <v>0</v>
      </c>
    </row>
    <row r="71" spans="1:8" x14ac:dyDescent="0.2">
      <c r="A71" s="11">
        <v>9300</v>
      </c>
      <c r="B71" s="13" t="s">
        <v>73</v>
      </c>
      <c r="C71" s="12"/>
      <c r="D71" s="12"/>
      <c r="E71" s="3">
        <f t="shared" si="11"/>
        <v>0</v>
      </c>
      <c r="F71" s="12"/>
      <c r="G71" s="12"/>
      <c r="H71" s="3">
        <f t="shared" si="12"/>
        <v>0</v>
      </c>
    </row>
    <row r="72" spans="1:8" x14ac:dyDescent="0.2">
      <c r="A72" s="11">
        <v>9400</v>
      </c>
      <c r="B72" s="13" t="s">
        <v>74</v>
      </c>
      <c r="C72" s="12"/>
      <c r="D72" s="12"/>
      <c r="E72" s="3">
        <f t="shared" si="11"/>
        <v>0</v>
      </c>
      <c r="F72" s="12"/>
      <c r="G72" s="12"/>
      <c r="H72" s="3">
        <f t="shared" si="12"/>
        <v>0</v>
      </c>
    </row>
    <row r="73" spans="1:8" x14ac:dyDescent="0.2">
      <c r="A73" s="11">
        <v>9500</v>
      </c>
      <c r="B73" s="13" t="s">
        <v>75</v>
      </c>
      <c r="C73" s="12"/>
      <c r="D73" s="12"/>
      <c r="E73" s="3">
        <f t="shared" si="11"/>
        <v>0</v>
      </c>
      <c r="F73" s="12"/>
      <c r="G73" s="12"/>
      <c r="H73" s="3">
        <f t="shared" si="12"/>
        <v>0</v>
      </c>
    </row>
    <row r="74" spans="1:8" x14ac:dyDescent="0.2">
      <c r="A74" s="11">
        <v>9600</v>
      </c>
      <c r="B74" s="13" t="s">
        <v>76</v>
      </c>
      <c r="C74" s="12"/>
      <c r="D74" s="12"/>
      <c r="E74" s="3">
        <f t="shared" si="11"/>
        <v>0</v>
      </c>
      <c r="F74" s="12"/>
      <c r="G74" s="12"/>
      <c r="H74" s="3">
        <f t="shared" si="12"/>
        <v>0</v>
      </c>
    </row>
    <row r="75" spans="1:8" x14ac:dyDescent="0.2">
      <c r="A75" s="14">
        <v>9900</v>
      </c>
      <c r="B75" s="15" t="s">
        <v>77</v>
      </c>
      <c r="C75" s="16"/>
      <c r="D75" s="16"/>
      <c r="E75" s="3">
        <f t="shared" si="11"/>
        <v>0</v>
      </c>
      <c r="F75" s="16"/>
      <c r="G75" s="16"/>
      <c r="H75" s="17"/>
    </row>
    <row r="76" spans="1:8" x14ac:dyDescent="0.2">
      <c r="A76" s="8"/>
      <c r="B76" s="8"/>
      <c r="C76" s="8"/>
      <c r="D76" s="8"/>
    </row>
    <row r="77" spans="1:8" x14ac:dyDescent="0.2">
      <c r="A77" s="18" t="s">
        <v>81</v>
      </c>
      <c r="B77" s="19"/>
      <c r="C77" s="19"/>
      <c r="D77" s="20"/>
    </row>
    <row r="78" spans="1:8" x14ac:dyDescent="0.2">
      <c r="A78" s="21"/>
      <c r="B78" s="19"/>
      <c r="C78" s="19"/>
      <c r="D78" s="20"/>
    </row>
    <row r="79" spans="1:8" x14ac:dyDescent="0.2">
      <c r="A79" s="22"/>
      <c r="B79" s="23"/>
      <c r="C79" s="22"/>
      <c r="D79" s="22"/>
    </row>
    <row r="80" spans="1:8" x14ac:dyDescent="0.2">
      <c r="A80" s="24"/>
      <c r="B80" s="22"/>
      <c r="C80" s="22"/>
      <c r="D80" s="22"/>
    </row>
    <row r="81" spans="1:4" x14ac:dyDescent="0.2">
      <c r="A81" s="24"/>
      <c r="B81" s="22" t="s">
        <v>82</v>
      </c>
      <c r="C81" s="24"/>
      <c r="D81" s="25" t="s">
        <v>82</v>
      </c>
    </row>
    <row r="82" spans="1:4" ht="30.6" x14ac:dyDescent="0.2">
      <c r="A82" s="24"/>
      <c r="B82" s="26" t="s">
        <v>83</v>
      </c>
      <c r="C82" s="27"/>
      <c r="D82" s="28" t="s">
        <v>83</v>
      </c>
    </row>
  </sheetData>
  <sheetProtection algorithmName="SHA-512" hashValue="/+ApZ0O9+mILh7fj5CLBm2kc6C4EY/uWSDPqiSsp9vHS/9zBbrXCMTDVbQ46TN0fxATAF/4nrcz8nOvaEQTFlQ==" saltValue="WuiGkFGrje2UwSlq9+sCmA==" spinCount="100000" sheet="1" objects="1" scenarios="1" formatCells="0" formatColumns="0" formatRows="0" autoFilter="0"/>
  <protectedRanges>
    <protectedRange sqref="C3:H3" name="Rango1_2_1"/>
  </protectedRanges>
  <autoFilter ref="A2:H75"/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2017-03-30T22:13:31Z</cp:lastPrinted>
  <dcterms:created xsi:type="dcterms:W3CDTF">2014-02-10T03:37:14Z</dcterms:created>
  <dcterms:modified xsi:type="dcterms:W3CDTF">2019-01-15T17:28:31Z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